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360" activeTab="2"/>
  </bookViews>
  <sheets>
    <sheet name="NOW" sheetId="1" r:id="rId1"/>
    <sheet name="TODAY" sheetId="2" r:id="rId2"/>
    <sheet name="DATE" sheetId="3" r:id="rId3"/>
    <sheet name="WEEKDAY" sheetId="4" r:id="rId4"/>
    <sheet name="WORKDAY" sheetId="5" r:id="rId5"/>
    <sheet name="EOMONTH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3" l="1"/>
  <c r="K9" i="3"/>
  <c r="K10" i="3"/>
  <c r="K11" i="3"/>
  <c r="K7" i="3"/>
  <c r="C9" i="4"/>
  <c r="C4" i="4"/>
  <c r="C7" i="4" s="1"/>
  <c r="G8" i="3"/>
  <c r="I8" i="3" s="1"/>
  <c r="H8" i="3"/>
  <c r="G9" i="3"/>
  <c r="I9" i="3" s="1"/>
  <c r="H9" i="3"/>
  <c r="G10" i="3"/>
  <c r="I10" i="3" s="1"/>
  <c r="H10" i="3"/>
  <c r="G11" i="3"/>
  <c r="I11" i="3" s="1"/>
  <c r="H11" i="3"/>
  <c r="J7" i="3"/>
  <c r="I7" i="3"/>
  <c r="H7" i="3"/>
  <c r="G7" i="3"/>
  <c r="C8" i="4" l="1"/>
  <c r="C11" i="4"/>
  <c r="C10" i="4"/>
  <c r="J11" i="3"/>
  <c r="J10" i="3"/>
  <c r="J9" i="3"/>
  <c r="J8" i="3"/>
  <c r="E8" i="3"/>
  <c r="E9" i="3"/>
  <c r="E10" i="3"/>
  <c r="E11" i="3"/>
  <c r="E7" i="3"/>
  <c r="E8" i="2"/>
  <c r="E9" i="2"/>
  <c r="E10" i="2"/>
  <c r="E11" i="2"/>
  <c r="E7" i="2"/>
  <c r="C8" i="2"/>
  <c r="C9" i="2"/>
  <c r="C10" i="2"/>
  <c r="C11" i="2"/>
  <c r="C7" i="2"/>
  <c r="C8" i="1"/>
  <c r="D8" i="1" s="1"/>
  <c r="G8" i="1" s="1"/>
  <c r="C9" i="1"/>
  <c r="D9" i="1" s="1"/>
  <c r="G9" i="1" s="1"/>
  <c r="C10" i="1"/>
  <c r="D10" i="1" s="1"/>
  <c r="G10" i="1" s="1"/>
  <c r="C11" i="1"/>
  <c r="D11" i="1" s="1"/>
  <c r="G11" i="1" s="1"/>
  <c r="C12" i="1"/>
  <c r="D12" i="1" s="1"/>
  <c r="G12" i="1" s="1"/>
  <c r="C7" i="1"/>
  <c r="D7" i="1" s="1"/>
  <c r="G7" i="1" s="1"/>
  <c r="G14" i="1" l="1"/>
</calcChain>
</file>

<file path=xl/sharedStrings.xml><?xml version="1.0" encoding="utf-8"?>
<sst xmlns="http://schemas.openxmlformats.org/spreadsheetml/2006/main" count="79" uniqueCount="57">
  <si>
    <t>Building Maintenance</t>
  </si>
  <si>
    <t>Gardening Watering Monitor</t>
  </si>
  <si>
    <t>Location</t>
  </si>
  <si>
    <t>Start Time</t>
  </si>
  <si>
    <t>Time Now</t>
  </si>
  <si>
    <t>Duration (hrs)</t>
  </si>
  <si>
    <t>Flow (lt/m)</t>
  </si>
  <si>
    <t>Price (per l)</t>
  </si>
  <si>
    <t>Cost</t>
  </si>
  <si>
    <t>Southern rose beds</t>
  </si>
  <si>
    <t>Front lawns</t>
  </si>
  <si>
    <t>Quadrangle</t>
  </si>
  <si>
    <t>Petunia patch</t>
  </si>
  <si>
    <t>Eastern lawns</t>
  </si>
  <si>
    <t>Western lawns</t>
  </si>
  <si>
    <t>Current Cost</t>
  </si>
  <si>
    <t>Equipment Retirement Schedule</t>
  </si>
  <si>
    <t>Equipment</t>
  </si>
  <si>
    <t>Purchased</t>
  </si>
  <si>
    <t>Age (yrs)</t>
  </si>
  <si>
    <t>Life (yrs)</t>
  </si>
  <si>
    <t>Retirement Date</t>
  </si>
  <si>
    <t>Ride-On Lawn Mower</t>
  </si>
  <si>
    <t>Motorised Mulcher 3hp</t>
  </si>
  <si>
    <t>Motorised Mulcher 5hp</t>
  </si>
  <si>
    <t>Rotary Hoe</t>
  </si>
  <si>
    <t>Titan Tough Mini Trencher</t>
  </si>
  <si>
    <t>Day</t>
  </si>
  <si>
    <t>Mth</t>
  </si>
  <si>
    <t>Yr</t>
  </si>
  <si>
    <t>Date</t>
  </si>
  <si>
    <t>Week Number</t>
  </si>
  <si>
    <t>Weekly Service Program</t>
  </si>
  <si>
    <t>Day of Weekly
 Service</t>
  </si>
  <si>
    <t>Service
 Today?</t>
  </si>
  <si>
    <t>Summer Work Schedule</t>
  </si>
  <si>
    <t>Holidays</t>
  </si>
  <si>
    <t>Date Start</t>
  </si>
  <si>
    <t>Date Finish</t>
  </si>
  <si>
    <t>Work Days</t>
  </si>
  <si>
    <t>Staff Investments</t>
  </si>
  <si>
    <t>Last Name</t>
  </si>
  <si>
    <t>First Name</t>
  </si>
  <si>
    <t>Investment
Date</t>
  </si>
  <si>
    <t>6 months</t>
  </si>
  <si>
    <t>12 months</t>
  </si>
  <si>
    <t>18 months</t>
  </si>
  <si>
    <t>Brown</t>
  </si>
  <si>
    <t>Peggy</t>
  </si>
  <si>
    <t>Fielding</t>
  </si>
  <si>
    <t>Mark</t>
  </si>
  <si>
    <t>Harrison</t>
  </si>
  <si>
    <t>Peter</t>
  </si>
  <si>
    <t>Smart</t>
  </si>
  <si>
    <t>Sue</t>
  </si>
  <si>
    <t>Sharp</t>
  </si>
  <si>
    <t>Helen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</si>
</sst>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$&quot;#,##0.00"/>
    <numFmt numFmtId="165" formatCode="[$-C09]dd\-mmm\-yy;@"/>
    <numFmt numFmtId="166" formatCode="d/mm/yyyy;@"/>
    <numFmt numFmtId="167" formatCode="#,##0.0\ &quot;yrs&quot;"/>
    <numFmt numFmtId="168" formatCode="mmmm\ 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18" fontId="0" fillId="0" borderId="0" xfId="0" applyNumberFormat="1"/>
    <xf numFmtId="164" fontId="0" fillId="0" borderId="0" xfId="0" applyNumberFormat="1"/>
    <xf numFmtId="0" fontId="1" fillId="0" borderId="0" xfId="0" applyFont="1"/>
    <xf numFmtId="164" fontId="0" fillId="0" borderId="1" xfId="0" applyNumberFormat="1" applyBorder="1"/>
    <xf numFmtId="0" fontId="0" fillId="0" borderId="0" xfId="0" applyFont="1"/>
    <xf numFmtId="165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1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4" fontId="0" fillId="0" borderId="0" xfId="0" applyNumberFormat="1" applyFont="1"/>
    <xf numFmtId="0" fontId="3" fillId="0" borderId="0" xfId="0" applyFont="1" applyAlignment="1">
      <alignment wrapText="1"/>
    </xf>
    <xf numFmtId="166" fontId="0" fillId="0" borderId="0" xfId="0" applyNumberFormat="1"/>
    <xf numFmtId="167" fontId="0" fillId="0" borderId="0" xfId="0" applyNumberForma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G7" sqref="G7:G12"/>
    </sheetView>
  </sheetViews>
  <sheetFormatPr defaultRowHeight="15" x14ac:dyDescent="0.25"/>
  <cols>
    <col min="1" max="1" width="37.7109375" bestFit="1" customWidth="1"/>
    <col min="2" max="2" width="11.140625" bestFit="1" customWidth="1"/>
    <col min="3" max="3" width="15.85546875" bestFit="1" customWidth="1"/>
    <col min="4" max="4" width="14.85546875" bestFit="1" customWidth="1"/>
    <col min="5" max="5" width="11.85546875" bestFit="1" customWidth="1"/>
    <col min="6" max="6" width="12.28515625" bestFit="1" customWidth="1"/>
  </cols>
  <sheetData>
    <row r="1" spans="1:7" ht="21" x14ac:dyDescent="0.35">
      <c r="A1" s="1" t="s">
        <v>0</v>
      </c>
    </row>
    <row r="2" spans="1:7" ht="21" x14ac:dyDescent="0.35">
      <c r="A2" s="1" t="s">
        <v>1</v>
      </c>
    </row>
    <row r="6" spans="1:7" ht="15.75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</row>
    <row r="7" spans="1:7" x14ac:dyDescent="0.25">
      <c r="A7" t="s">
        <v>9</v>
      </c>
      <c r="B7" s="3">
        <v>0.27083333333333331</v>
      </c>
      <c r="C7" s="3">
        <f ca="1">NOW()</f>
        <v>42326.401751041667</v>
      </c>
      <c r="D7" s="3">
        <f ca="1">C7-B7</f>
        <v>42326.130917708331</v>
      </c>
      <c r="E7">
        <v>25</v>
      </c>
      <c r="F7">
        <v>2.9999999999999997E-4</v>
      </c>
      <c r="G7" s="4">
        <f ca="1">((HOUR(D7)*60)+MINUTE(D7))*E7*F7</f>
        <v>1.41</v>
      </c>
    </row>
    <row r="8" spans="1:7" x14ac:dyDescent="0.25">
      <c r="A8" t="s">
        <v>10</v>
      </c>
      <c r="B8" s="3">
        <v>0.20833333333333334</v>
      </c>
      <c r="C8" s="3">
        <f t="shared" ref="C8:C12" ca="1" si="0">NOW()</f>
        <v>42326.401751041667</v>
      </c>
      <c r="D8" s="3">
        <f t="shared" ref="D8:D12" ca="1" si="1">C8-B8</f>
        <v>42326.193417708331</v>
      </c>
      <c r="E8">
        <v>144</v>
      </c>
      <c r="F8">
        <v>2.9999999999999997E-4</v>
      </c>
      <c r="G8" s="4">
        <f t="shared" ref="G8:G12" ca="1" si="2">((HOUR(D8)*60)+MINUTE(D8))*E8*F8</f>
        <v>12.009599999999999</v>
      </c>
    </row>
    <row r="9" spans="1:7" x14ac:dyDescent="0.25">
      <c r="A9" t="s">
        <v>11</v>
      </c>
      <c r="B9" s="3">
        <v>0.30902777777777779</v>
      </c>
      <c r="C9" s="3">
        <f t="shared" ca="1" si="0"/>
        <v>42326.401751041667</v>
      </c>
      <c r="D9" s="3">
        <f t="shared" ca="1" si="1"/>
        <v>42326.092723263886</v>
      </c>
      <c r="E9">
        <v>62</v>
      </c>
      <c r="F9">
        <v>2.9999999999999997E-4</v>
      </c>
      <c r="G9" s="4">
        <f t="shared" ca="1" si="2"/>
        <v>2.4737999999999998</v>
      </c>
    </row>
    <row r="10" spans="1:7" x14ac:dyDescent="0.25">
      <c r="A10" t="s">
        <v>12</v>
      </c>
      <c r="B10" s="3">
        <v>0.375</v>
      </c>
      <c r="C10" s="3">
        <f t="shared" ca="1" si="0"/>
        <v>42326.401751041667</v>
      </c>
      <c r="D10" s="3">
        <f t="shared" ca="1" si="1"/>
        <v>42326.026751041667</v>
      </c>
      <c r="E10">
        <v>35</v>
      </c>
      <c r="F10">
        <v>2.9999999999999997E-4</v>
      </c>
      <c r="G10" s="4">
        <f t="shared" ca="1" si="2"/>
        <v>0.39899999999999997</v>
      </c>
    </row>
    <row r="11" spans="1:7" x14ac:dyDescent="0.25">
      <c r="A11" t="s">
        <v>13</v>
      </c>
      <c r="B11" s="3">
        <v>0.21527777777777779</v>
      </c>
      <c r="C11" s="3">
        <f t="shared" ca="1" si="0"/>
        <v>42326.401751041667</v>
      </c>
      <c r="D11" s="3">
        <f t="shared" ca="1" si="1"/>
        <v>42326.186473263886</v>
      </c>
      <c r="E11">
        <v>255</v>
      </c>
      <c r="F11">
        <v>2.9999999999999997E-4</v>
      </c>
      <c r="G11" s="4">
        <f t="shared" ca="1" si="2"/>
        <v>20.501999999999999</v>
      </c>
    </row>
    <row r="12" spans="1:7" x14ac:dyDescent="0.25">
      <c r="A12" t="s">
        <v>14</v>
      </c>
      <c r="B12" s="3">
        <v>0.22222222222222221</v>
      </c>
      <c r="C12" s="3">
        <f t="shared" ca="1" si="0"/>
        <v>42326.401751041667</v>
      </c>
      <c r="D12" s="3">
        <f t="shared" ca="1" si="1"/>
        <v>42326.179528819448</v>
      </c>
      <c r="E12">
        <v>267</v>
      </c>
      <c r="F12">
        <v>2.9999999999999997E-4</v>
      </c>
      <c r="G12" s="4">
        <f t="shared" ca="1" si="2"/>
        <v>20.665799999999997</v>
      </c>
    </row>
    <row r="14" spans="1:7" x14ac:dyDescent="0.25">
      <c r="F14" s="5" t="s">
        <v>15</v>
      </c>
      <c r="G14" s="6">
        <f ca="1">SUM(G7:G12)</f>
        <v>57.460199999999993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A6" workbookViewId="0">
      <selection activeCell="E7" sqref="E7:E11"/>
    </sheetView>
  </sheetViews>
  <sheetFormatPr defaultRowHeight="15" x14ac:dyDescent="0.25"/>
  <cols>
    <col min="1" max="1" width="42.7109375" bestFit="1" customWidth="1"/>
    <col min="2" max="2" width="11.140625" bestFit="1" customWidth="1"/>
    <col min="5" max="5" width="17.42578125" bestFit="1" customWidth="1"/>
  </cols>
  <sheetData>
    <row r="1" spans="1:5" ht="21" x14ac:dyDescent="0.35">
      <c r="A1" s="1" t="s">
        <v>0</v>
      </c>
    </row>
    <row r="2" spans="1:5" ht="21" x14ac:dyDescent="0.35">
      <c r="A2" s="1" t="s">
        <v>16</v>
      </c>
    </row>
    <row r="6" spans="1:5" ht="15.75" x14ac:dyDescent="0.25">
      <c r="A6" s="2" t="s">
        <v>17</v>
      </c>
      <c r="B6" s="2" t="s">
        <v>18</v>
      </c>
      <c r="C6" s="2" t="s">
        <v>19</v>
      </c>
      <c r="D6" s="2" t="s">
        <v>20</v>
      </c>
      <c r="E6" s="2" t="s">
        <v>21</v>
      </c>
    </row>
    <row r="7" spans="1:5" x14ac:dyDescent="0.25">
      <c r="A7" s="7" t="s">
        <v>22</v>
      </c>
      <c r="B7" s="8">
        <v>41205</v>
      </c>
      <c r="C7" s="22">
        <f ca="1">(TODAY()-B7)/365.25</f>
        <v>3.0691307323750854</v>
      </c>
      <c r="D7">
        <v>5</v>
      </c>
      <c r="E7" s="23">
        <f>B7+(D7*365.25)</f>
        <v>43031.25</v>
      </c>
    </row>
    <row r="8" spans="1:5" x14ac:dyDescent="0.25">
      <c r="A8" s="7" t="s">
        <v>23</v>
      </c>
      <c r="B8" s="8">
        <v>42291</v>
      </c>
      <c r="C8" s="22">
        <f t="shared" ref="C8:C11" ca="1" si="0">(TODAY()-B8)/365.25</f>
        <v>9.5824777549623541E-2</v>
      </c>
      <c r="D8">
        <v>4</v>
      </c>
      <c r="E8" s="23">
        <f t="shared" ref="E8:E11" si="1">B8+(D8*365.25)</f>
        <v>43752</v>
      </c>
    </row>
    <row r="9" spans="1:5" x14ac:dyDescent="0.25">
      <c r="A9" s="7" t="s">
        <v>24</v>
      </c>
      <c r="B9" s="8">
        <v>41128</v>
      </c>
      <c r="C9" s="22">
        <f t="shared" ca="1" si="0"/>
        <v>3.2799452429842573</v>
      </c>
      <c r="D9">
        <v>5</v>
      </c>
      <c r="E9" s="23">
        <f t="shared" si="1"/>
        <v>42954.25</v>
      </c>
    </row>
    <row r="10" spans="1:5" x14ac:dyDescent="0.25">
      <c r="A10" s="7" t="s">
        <v>25</v>
      </c>
      <c r="B10" s="8">
        <v>41648</v>
      </c>
      <c r="C10" s="22">
        <f t="shared" ca="1" si="0"/>
        <v>1.8562628336755647</v>
      </c>
      <c r="D10">
        <v>5</v>
      </c>
      <c r="E10" s="23">
        <f t="shared" si="1"/>
        <v>43474.25</v>
      </c>
    </row>
    <row r="11" spans="1:5" x14ac:dyDescent="0.25">
      <c r="A11" s="7" t="s">
        <v>26</v>
      </c>
      <c r="B11" s="8">
        <v>41348</v>
      </c>
      <c r="C11" s="22">
        <f t="shared" ca="1" si="0"/>
        <v>2.6776180698151952</v>
      </c>
      <c r="D11">
        <v>5</v>
      </c>
      <c r="E11" s="23">
        <f t="shared" si="1"/>
        <v>43174.25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topLeftCell="D6" workbookViewId="0">
      <selection activeCell="K7" sqref="K7:K11"/>
    </sheetView>
  </sheetViews>
  <sheetFormatPr defaultRowHeight="15" x14ac:dyDescent="0.25"/>
  <cols>
    <col min="1" max="1" width="28.85546875" bestFit="1" customWidth="1"/>
    <col min="5" max="5" width="10.7109375" bestFit="1" customWidth="1"/>
    <col min="7" max="7" width="17.42578125" bestFit="1" customWidth="1"/>
    <col min="10" max="10" width="5" customWidth="1"/>
    <col min="11" max="11" width="15.28515625" bestFit="1" customWidth="1"/>
  </cols>
  <sheetData>
    <row r="1" spans="1:11" ht="21" x14ac:dyDescent="0.35">
      <c r="A1" s="1" t="s">
        <v>0</v>
      </c>
    </row>
    <row r="6" spans="1:11" ht="15.75" x14ac:dyDescent="0.25">
      <c r="A6" s="2" t="s">
        <v>17</v>
      </c>
      <c r="B6" s="9" t="s">
        <v>27</v>
      </c>
      <c r="C6" s="9" t="s">
        <v>28</v>
      </c>
      <c r="D6" s="9" t="s">
        <v>29</v>
      </c>
      <c r="E6" s="9" t="s">
        <v>30</v>
      </c>
      <c r="F6" s="9" t="s">
        <v>20</v>
      </c>
      <c r="G6" s="2" t="s">
        <v>21</v>
      </c>
      <c r="H6" s="9" t="s">
        <v>27</v>
      </c>
      <c r="I6" s="9" t="s">
        <v>28</v>
      </c>
      <c r="J6" s="9" t="s">
        <v>29</v>
      </c>
      <c r="K6" s="9" t="s">
        <v>31</v>
      </c>
    </row>
    <row r="7" spans="1:11" x14ac:dyDescent="0.25">
      <c r="A7" s="7" t="s">
        <v>22</v>
      </c>
      <c r="B7">
        <v>23</v>
      </c>
      <c r="C7">
        <v>10</v>
      </c>
      <c r="D7">
        <v>2010</v>
      </c>
      <c r="E7" s="16">
        <f>DATE(D7,C7,B7)</f>
        <v>40474</v>
      </c>
      <c r="F7">
        <v>5</v>
      </c>
      <c r="G7" s="16">
        <f>E7+(F7*365.25)</f>
        <v>42300.25</v>
      </c>
      <c r="H7">
        <f>DAY(G7)</f>
        <v>23</v>
      </c>
      <c r="I7">
        <f>MONTH(G7)</f>
        <v>10</v>
      </c>
      <c r="J7">
        <f>YEAR(G7)</f>
        <v>2015</v>
      </c>
      <c r="K7">
        <f>WEEKNUM(G7,2)</f>
        <v>43</v>
      </c>
    </row>
    <row r="8" spans="1:11" x14ac:dyDescent="0.25">
      <c r="A8" s="7" t="s">
        <v>23</v>
      </c>
      <c r="B8">
        <v>14</v>
      </c>
      <c r="C8">
        <v>10</v>
      </c>
      <c r="D8">
        <v>2011</v>
      </c>
      <c r="E8" s="16">
        <f t="shared" ref="E8:E11" si="0">DATE(D8,C8,B8)</f>
        <v>40830</v>
      </c>
      <c r="F8">
        <v>4</v>
      </c>
      <c r="G8" s="16">
        <f t="shared" ref="G8:G11" si="1">E8+(F8*365.25)</f>
        <v>42291</v>
      </c>
      <c r="H8">
        <f t="shared" ref="H8:H11" si="2">DAY(G8)</f>
        <v>14</v>
      </c>
      <c r="I8">
        <f t="shared" ref="I8:I11" si="3">MONTH(G8)</f>
        <v>10</v>
      </c>
      <c r="J8">
        <f t="shared" ref="J8:J11" si="4">YEAR(G8)</f>
        <v>2015</v>
      </c>
      <c r="K8">
        <f t="shared" ref="K8:K11" si="5">WEEKNUM(G8,2)</f>
        <v>42</v>
      </c>
    </row>
    <row r="9" spans="1:11" x14ac:dyDescent="0.25">
      <c r="A9" s="7" t="s">
        <v>24</v>
      </c>
      <c r="B9">
        <v>7</v>
      </c>
      <c r="C9">
        <v>8</v>
      </c>
      <c r="D9">
        <v>2012</v>
      </c>
      <c r="E9" s="16">
        <f t="shared" si="0"/>
        <v>41128</v>
      </c>
      <c r="F9">
        <v>5</v>
      </c>
      <c r="G9" s="16">
        <f t="shared" si="1"/>
        <v>42954.25</v>
      </c>
      <c r="H9">
        <f t="shared" si="2"/>
        <v>7</v>
      </c>
      <c r="I9">
        <f t="shared" si="3"/>
        <v>8</v>
      </c>
      <c r="J9">
        <f t="shared" si="4"/>
        <v>2017</v>
      </c>
      <c r="K9">
        <f t="shared" si="5"/>
        <v>33</v>
      </c>
    </row>
    <row r="10" spans="1:11" x14ac:dyDescent="0.25">
      <c r="A10" s="7" t="s">
        <v>25</v>
      </c>
      <c r="B10">
        <v>9</v>
      </c>
      <c r="C10">
        <v>1</v>
      </c>
      <c r="D10">
        <v>2009</v>
      </c>
      <c r="E10" s="16">
        <f t="shared" si="0"/>
        <v>39822</v>
      </c>
      <c r="F10">
        <v>5</v>
      </c>
      <c r="G10" s="16">
        <f t="shared" si="1"/>
        <v>41648.25</v>
      </c>
      <c r="H10">
        <f t="shared" si="2"/>
        <v>9</v>
      </c>
      <c r="I10">
        <f t="shared" si="3"/>
        <v>1</v>
      </c>
      <c r="J10">
        <f t="shared" si="4"/>
        <v>2014</v>
      </c>
      <c r="K10">
        <f t="shared" si="5"/>
        <v>2</v>
      </c>
    </row>
    <row r="11" spans="1:11" x14ac:dyDescent="0.25">
      <c r="A11" s="7" t="s">
        <v>26</v>
      </c>
      <c r="B11">
        <v>15</v>
      </c>
      <c r="C11">
        <v>1</v>
      </c>
      <c r="D11">
        <v>2013</v>
      </c>
      <c r="E11" s="16">
        <f t="shared" si="0"/>
        <v>41289</v>
      </c>
      <c r="F11">
        <v>5</v>
      </c>
      <c r="G11" s="16">
        <f t="shared" si="1"/>
        <v>43115.25</v>
      </c>
      <c r="H11">
        <f t="shared" si="2"/>
        <v>15</v>
      </c>
      <c r="I11">
        <f t="shared" si="3"/>
        <v>1</v>
      </c>
      <c r="J11">
        <f t="shared" si="4"/>
        <v>2018</v>
      </c>
      <c r="K11">
        <f t="shared" si="5"/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opLeftCell="A4" workbookViewId="0">
      <selection activeCell="C7" sqref="C7:C11"/>
    </sheetView>
  </sheetViews>
  <sheetFormatPr defaultRowHeight="15" x14ac:dyDescent="0.25"/>
  <cols>
    <col min="1" max="1" width="32.28515625" bestFit="1" customWidth="1"/>
    <col min="2" max="2" width="12.85546875" customWidth="1"/>
    <col min="3" max="3" width="16.42578125" customWidth="1"/>
  </cols>
  <sheetData>
    <row r="1" spans="1:3" ht="21" x14ac:dyDescent="0.35">
      <c r="A1" s="1" t="s">
        <v>0</v>
      </c>
    </row>
    <row r="2" spans="1:3" ht="21" x14ac:dyDescent="0.35">
      <c r="A2" s="1" t="s">
        <v>32</v>
      </c>
    </row>
    <row r="4" spans="1:3" x14ac:dyDescent="0.25">
      <c r="B4" s="10" t="s">
        <v>30</v>
      </c>
      <c r="C4" s="11">
        <f ca="1">WEEKDAY(TODAY(),2)</f>
        <v>3</v>
      </c>
    </row>
    <row r="6" spans="1:3" ht="47.25" x14ac:dyDescent="0.25">
      <c r="A6" s="2" t="s">
        <v>17</v>
      </c>
      <c r="B6" s="12" t="s">
        <v>33</v>
      </c>
      <c r="C6" s="12" t="s">
        <v>34</v>
      </c>
    </row>
    <row r="7" spans="1:3" x14ac:dyDescent="0.25">
      <c r="A7" s="7" t="s">
        <v>22</v>
      </c>
      <c r="B7">
        <v>1</v>
      </c>
      <c r="C7" s="13" t="str">
        <f ca="1">IF(B7=$C$4,"Yes","No")</f>
        <v>No</v>
      </c>
    </row>
    <row r="8" spans="1:3" x14ac:dyDescent="0.25">
      <c r="A8" s="7" t="s">
        <v>23</v>
      </c>
      <c r="B8">
        <v>2</v>
      </c>
      <c r="C8" s="13" t="str">
        <f t="shared" ref="C8:C11" ca="1" si="0">IF(B8=$C$4,"Yes","No")</f>
        <v>No</v>
      </c>
    </row>
    <row r="9" spans="1:3" x14ac:dyDescent="0.25">
      <c r="A9" s="7" t="s">
        <v>24</v>
      </c>
      <c r="B9">
        <v>3</v>
      </c>
      <c r="C9" s="13" t="str">
        <f t="shared" ca="1" si="0"/>
        <v>Yes</v>
      </c>
    </row>
    <row r="10" spans="1:3" x14ac:dyDescent="0.25">
      <c r="A10" s="7" t="s">
        <v>25</v>
      </c>
      <c r="B10">
        <v>4</v>
      </c>
      <c r="C10" s="13" t="str">
        <f t="shared" ca="1" si="0"/>
        <v>No</v>
      </c>
    </row>
    <row r="11" spans="1:3" x14ac:dyDescent="0.25">
      <c r="A11" s="7" t="s">
        <v>26</v>
      </c>
      <c r="B11">
        <v>5</v>
      </c>
      <c r="C11" s="13" t="str">
        <f t="shared" ca="1" si="0"/>
        <v>No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10" sqref="D10"/>
    </sheetView>
  </sheetViews>
  <sheetFormatPr defaultRowHeight="15" x14ac:dyDescent="0.25"/>
  <cols>
    <col min="1" max="1" width="31.85546875" bestFit="1" customWidth="1"/>
    <col min="2" max="2" width="11.7109375" bestFit="1" customWidth="1"/>
    <col min="3" max="3" width="6.42578125" bestFit="1" customWidth="1"/>
    <col min="6" max="6" width="10.7109375" bestFit="1" customWidth="1"/>
  </cols>
  <sheetData>
    <row r="1" spans="1:6" ht="21" x14ac:dyDescent="0.35">
      <c r="A1" s="1" t="s">
        <v>0</v>
      </c>
    </row>
    <row r="2" spans="1:6" ht="21" x14ac:dyDescent="0.35">
      <c r="A2" s="1" t="s">
        <v>35</v>
      </c>
    </row>
    <row r="3" spans="1:6" x14ac:dyDescent="0.25">
      <c r="F3" s="5" t="s">
        <v>36</v>
      </c>
    </row>
    <row r="4" spans="1:6" x14ac:dyDescent="0.25">
      <c r="B4" s="14"/>
      <c r="C4" s="15"/>
      <c r="F4" s="16">
        <v>41633</v>
      </c>
    </row>
    <row r="5" spans="1:6" x14ac:dyDescent="0.25">
      <c r="F5" s="16">
        <v>41634</v>
      </c>
    </row>
    <row r="6" spans="1:6" ht="31.5" x14ac:dyDescent="0.25">
      <c r="A6" s="17" t="s">
        <v>37</v>
      </c>
      <c r="B6" s="17" t="s">
        <v>38</v>
      </c>
      <c r="C6" s="18" t="s">
        <v>39</v>
      </c>
      <c r="F6" s="16">
        <v>41640</v>
      </c>
    </row>
    <row r="7" spans="1:6" x14ac:dyDescent="0.25">
      <c r="A7" s="19">
        <v>41609</v>
      </c>
      <c r="B7" s="19"/>
      <c r="C7">
        <v>75</v>
      </c>
      <c r="F7" s="16">
        <v>41667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7" sqref="C7"/>
    </sheetView>
  </sheetViews>
  <sheetFormatPr defaultRowHeight="15" x14ac:dyDescent="0.25"/>
  <cols>
    <col min="1" max="1" width="23.5703125" bestFit="1" customWidth="1"/>
    <col min="2" max="2" width="11.42578125" bestFit="1" customWidth="1"/>
    <col min="3" max="3" width="15.140625" customWidth="1"/>
    <col min="4" max="4" width="10.140625" bestFit="1" customWidth="1"/>
    <col min="5" max="6" width="11.28515625" bestFit="1" customWidth="1"/>
  </cols>
  <sheetData>
    <row r="1" spans="1:6" ht="21" x14ac:dyDescent="0.35">
      <c r="A1" s="1" t="s">
        <v>40</v>
      </c>
    </row>
    <row r="6" spans="1:6" ht="47.25" x14ac:dyDescent="0.25">
      <c r="A6" s="2" t="s">
        <v>41</v>
      </c>
      <c r="B6" s="2" t="s">
        <v>42</v>
      </c>
      <c r="C6" s="20" t="s">
        <v>43</v>
      </c>
      <c r="D6" s="20" t="s">
        <v>44</v>
      </c>
      <c r="E6" s="2" t="s">
        <v>45</v>
      </c>
      <c r="F6" s="2" t="s">
        <v>46</v>
      </c>
    </row>
    <row r="7" spans="1:6" x14ac:dyDescent="0.25">
      <c r="A7" t="s">
        <v>47</v>
      </c>
      <c r="B7" t="s">
        <v>48</v>
      </c>
      <c r="C7" s="16">
        <v>40576</v>
      </c>
      <c r="D7" s="21"/>
      <c r="E7" s="21"/>
      <c r="F7" s="21"/>
    </row>
    <row r="8" spans="1:6" x14ac:dyDescent="0.25">
      <c r="A8" t="s">
        <v>49</v>
      </c>
      <c r="B8" t="s">
        <v>50</v>
      </c>
      <c r="C8" s="16">
        <v>40333</v>
      </c>
      <c r="D8" s="21"/>
    </row>
    <row r="9" spans="1:6" x14ac:dyDescent="0.25">
      <c r="A9" t="s">
        <v>51</v>
      </c>
      <c r="B9" t="s">
        <v>52</v>
      </c>
      <c r="C9" s="16">
        <v>40932</v>
      </c>
      <c r="D9" s="21"/>
    </row>
    <row r="10" spans="1:6" x14ac:dyDescent="0.25">
      <c r="A10" t="s">
        <v>53</v>
      </c>
      <c r="B10" t="s">
        <v>54</v>
      </c>
      <c r="C10" s="16">
        <v>41018</v>
      </c>
      <c r="D10" s="21"/>
    </row>
    <row r="11" spans="1:6" x14ac:dyDescent="0.25">
      <c r="A11" t="s">
        <v>55</v>
      </c>
      <c r="B11" t="s">
        <v>56</v>
      </c>
      <c r="C11" s="16">
        <v>41494</v>
      </c>
      <c r="D11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NOW</vt:lpstr>
      <vt:lpstr>TODAY</vt:lpstr>
      <vt:lpstr>DATE</vt:lpstr>
      <vt:lpstr>WEEKDAY</vt:lpstr>
      <vt:lpstr>WORKDAY</vt:lpstr>
      <vt:lpstr>EOMONTH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2013-10-10T02:47:51Z</dcterms:created>
  <dcterms:modified xsi:type="dcterms:W3CDTF">2015-11-17T22:42:05Z</dcterms:modified>
</cp:coreProperties>
</file>